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115" windowHeight="1365"/>
  </bookViews>
  <sheets>
    <sheet name="Stütchen 2019" sheetId="8" r:id="rId1"/>
    <sheet name="Anleitung" sheetId="2" r:id="rId2"/>
  </sheets>
  <definedNames>
    <definedName name="_xlnm.Print_Area" localSheetId="0">'Stütchen 2019'!$R$1:$W$49</definedName>
  </definedNames>
  <calcPr calcId="145621"/>
</workbook>
</file>

<file path=xl/calcChain.xml><?xml version="1.0" encoding="utf-8"?>
<calcChain xmlns="http://schemas.openxmlformats.org/spreadsheetml/2006/main">
  <c r="K7" i="8" l="1"/>
  <c r="K8" i="8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6" i="8"/>
  <c r="I8" i="8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J7" i="8"/>
  <c r="J8" i="8" s="1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I7" i="8"/>
  <c r="H7" i="8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B30" i="8"/>
  <c r="B31" i="8"/>
  <c r="B32" i="8"/>
  <c r="B33" i="8"/>
  <c r="B34" i="8"/>
  <c r="I6" i="8"/>
  <c r="H6" i="8"/>
  <c r="J6" i="8"/>
  <c r="B22" i="8"/>
  <c r="B35" i="8"/>
  <c r="C6" i="8"/>
  <c r="B5" i="8"/>
  <c r="A5" i="8"/>
  <c r="R2" i="8" s="1"/>
  <c r="V2" i="8"/>
  <c r="I2" i="8"/>
  <c r="J19" i="8" l="1"/>
  <c r="J20" i="8" s="1"/>
  <c r="J21" i="8" s="1"/>
  <c r="J22" i="8" s="1"/>
  <c r="J23" i="8" s="1"/>
  <c r="J24" i="8" s="1"/>
  <c r="H19" i="8"/>
  <c r="H20" i="8" s="1"/>
  <c r="H21" i="8" s="1"/>
  <c r="H22" i="8" s="1"/>
  <c r="H23" i="8" s="1"/>
  <c r="H24" i="8" s="1"/>
  <c r="I19" i="8"/>
  <c r="I20" i="8" s="1"/>
  <c r="I21" i="8" s="1"/>
  <c r="I22" i="8" s="1"/>
  <c r="I23" i="8" s="1"/>
  <c r="I24" i="8" s="1"/>
  <c r="B24" i="8"/>
  <c r="B23" i="8"/>
  <c r="B7" i="8"/>
  <c r="B6" i="8"/>
  <c r="H35" i="8" l="1"/>
  <c r="H25" i="8"/>
  <c r="H26" i="8" s="1"/>
  <c r="H27" i="8" s="1"/>
  <c r="H28" i="8" s="1"/>
  <c r="H29" i="8" s="1"/>
  <c r="H30" i="8" s="1"/>
  <c r="H31" i="8" s="1"/>
  <c r="H32" i="8" s="1"/>
  <c r="H33" i="8" s="1"/>
  <c r="H34" i="8" s="1"/>
  <c r="J35" i="8"/>
  <c r="J25" i="8"/>
  <c r="J26" i="8" s="1"/>
  <c r="J27" i="8" s="1"/>
  <c r="J28" i="8" s="1"/>
  <c r="J29" i="8" s="1"/>
  <c r="J30" i="8" s="1"/>
  <c r="J31" i="8" s="1"/>
  <c r="J32" i="8" s="1"/>
  <c r="J33" i="8" s="1"/>
  <c r="J34" i="8" s="1"/>
  <c r="I35" i="8"/>
  <c r="I25" i="8"/>
  <c r="I26" i="8" s="1"/>
  <c r="I27" i="8" s="1"/>
  <c r="I28" i="8" s="1"/>
  <c r="I29" i="8" s="1"/>
  <c r="I30" i="8" s="1"/>
  <c r="I31" i="8" s="1"/>
  <c r="I32" i="8" s="1"/>
  <c r="I33" i="8" s="1"/>
  <c r="I34" i="8" s="1"/>
  <c r="B25" i="8"/>
  <c r="B8" i="8"/>
  <c r="B26" i="8" l="1"/>
  <c r="B9" i="8"/>
  <c r="B27" i="8" l="1"/>
  <c r="B10" i="8"/>
  <c r="B29" i="8" l="1"/>
  <c r="B28" i="8"/>
  <c r="B11" i="8"/>
  <c r="B12" i="8" l="1"/>
  <c r="B13" i="8" l="1"/>
  <c r="B14" i="8" l="1"/>
  <c r="B15" i="8" l="1"/>
  <c r="B16" i="8" l="1"/>
  <c r="B17" i="8" l="1"/>
  <c r="B18" i="8" l="1"/>
  <c r="B19" i="8" l="1"/>
  <c r="B21" i="8" l="1"/>
  <c r="B20" i="8"/>
</calcChain>
</file>

<file path=xl/sharedStrings.xml><?xml version="1.0" encoding="utf-8"?>
<sst xmlns="http://schemas.openxmlformats.org/spreadsheetml/2006/main" count="40" uniqueCount="40">
  <si>
    <t>Datum</t>
  </si>
  <si>
    <t>Tage</t>
  </si>
  <si>
    <t>pH-Wert</t>
  </si>
  <si>
    <t>pH-Wert-Schwelle</t>
  </si>
  <si>
    <t>Temp [°C]</t>
  </si>
  <si>
    <t>T-Schwelle [°C]</t>
  </si>
  <si>
    <t>Zuckergehalt [°Brix]</t>
  </si>
  <si>
    <t>OG[°Brix]</t>
  </si>
  <si>
    <t>Po schwabberlig, Scheide nach außen gewölbt</t>
  </si>
  <si>
    <t>Wabbel Po und Euter vorhanden</t>
  </si>
  <si>
    <t>Harztropfen, Hosen kommen</t>
  </si>
  <si>
    <t>dicke Harztropfen, Bauch senkt sich</t>
  </si>
  <si>
    <t>Stute</t>
  </si>
  <si>
    <t>Stute:</t>
  </si>
  <si>
    <t>…</t>
  </si>
  <si>
    <t>Schritt</t>
  </si>
  <si>
    <t>Tätigkeit</t>
  </si>
  <si>
    <t>Calcium-Gehalt</t>
  </si>
  <si>
    <t>x-Achse bis:</t>
  </si>
  <si>
    <t>Hengst:</t>
  </si>
  <si>
    <t>Abfohl-Plantermin:</t>
  </si>
  <si>
    <t>Auf jedem Blatt die Kopfdaten: Stutenname, Abfohltermin, Hengstname in die gelben Felder in Zeile 2 eintragen</t>
  </si>
  <si>
    <t>In den Diagrammen die obere x-Achse von Hand auf ersten Wert (im Bsp. - 7) bis Termin + 10 einstellen. Wenn es länger dauert, verlängern.</t>
  </si>
  <si>
    <t>In den Diagrammen die untere x-Achse von Hand auf letzten Wert bis Termin + 10 (s. Zelle "I2") enstellen. Wenn es länger dauert, verlängern.</t>
  </si>
  <si>
    <t>Regelmäßig Werte in die Tabelle der jeweiligen Stute eintragen. Es können mehrere Zeilen je Tag sein.</t>
  </si>
  <si>
    <t>Dabei die Grenzwerte je Stute (Zellen "H5", "I5", "J5")nach Bedarf anpassen. Jede Stute ist anders</t>
  </si>
  <si>
    <t>Blatt beliebig oft je Stute kopieren</t>
  </si>
  <si>
    <t>Anmerkung</t>
  </si>
  <si>
    <t>rechte Maustaste: Zellen einfügen, Zellen nach unten verschieben, Formeln in Spalte B, H, I, J nach unten ziehen</t>
  </si>
  <si>
    <t xml:space="preserve">Wenn's länger dauert: Bei Bedarf Tabelle A:L verlängern. Dabei VOR Zeile 35 einfügen. Dazu Bereich "A35:L35" markieren, </t>
  </si>
  <si>
    <t>weicher Po</t>
  </si>
  <si>
    <t>Beobachtung</t>
  </si>
  <si>
    <t>Wichtige Beobachtungen (Euter, Wassereinlagerung, Harztropfen, Milcheinschuß etc.) in Spalte L notieren</t>
  </si>
  <si>
    <t>Ersten Messwert in Tabelle eintragen, Datum und links davon Tagesabstand (z. B. -7) merken</t>
  </si>
  <si>
    <t>6 … 8 wiederholen, bis das Fohlen da ist</t>
  </si>
  <si>
    <t>In der Tabelle sind Beispieldaten der Fohlengeburt vom letzten Jahr enthalten. Vor Eintragen Bereiche "C5:G18" und "L5:L18" löschen</t>
  </si>
  <si>
    <t>Ca-Schwelle [mmol/l]</t>
  </si>
  <si>
    <t xml:space="preserve">Für Calcium-Gehalt gibt es noch keine Tabelle. Wir sammeln noch Erfahrung … </t>
  </si>
  <si>
    <t>Stütchen</t>
  </si>
  <si>
    <t>Carleyle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</si>
</sst>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164" fontId="0" fillId="3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'Stütchen 2019'!$C$5:$C$44</c:f>
              <c:numCache>
                <c:formatCode>m/d/yyyy</c:formatCode>
                <c:ptCount val="40"/>
                <c:pt idx="0">
                  <c:v>43504</c:v>
                </c:pt>
                <c:pt idx="1">
                  <c:v>43505</c:v>
                </c:pt>
                <c:pt idx="2">
                  <c:v>43505</c:v>
                </c:pt>
                <c:pt idx="3">
                  <c:v>43506</c:v>
                </c:pt>
                <c:pt idx="4">
                  <c:v>43507</c:v>
                </c:pt>
                <c:pt idx="5">
                  <c:v>43508</c:v>
                </c:pt>
                <c:pt idx="6">
                  <c:v>43508</c:v>
                </c:pt>
                <c:pt idx="7">
                  <c:v>43509</c:v>
                </c:pt>
                <c:pt idx="8">
                  <c:v>43510</c:v>
                </c:pt>
                <c:pt idx="9">
                  <c:v>43510</c:v>
                </c:pt>
                <c:pt idx="10">
                  <c:v>43511</c:v>
                </c:pt>
                <c:pt idx="11">
                  <c:v>43511</c:v>
                </c:pt>
                <c:pt idx="12">
                  <c:v>43512</c:v>
                </c:pt>
                <c:pt idx="13">
                  <c:v>43512</c:v>
                </c:pt>
              </c:numCache>
            </c:numRef>
          </c:cat>
          <c:val>
            <c:numRef>
              <c:f>'Stütchen 2019'!$H$5:$H$44</c:f>
              <c:numCache>
                <c:formatCode>General</c:formatCode>
                <c:ptCount val="40"/>
                <c:pt idx="0" formatCode="0.0">
                  <c:v>6.8</c:v>
                </c:pt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  <c:pt idx="9">
                  <c:v>6.8</c:v>
                </c:pt>
                <c:pt idx="10">
                  <c:v>6.8</c:v>
                </c:pt>
                <c:pt idx="11">
                  <c:v>6.8</c:v>
                </c:pt>
                <c:pt idx="12">
                  <c:v>6.8</c:v>
                </c:pt>
                <c:pt idx="13">
                  <c:v>6.8</c:v>
                </c:pt>
                <c:pt idx="14">
                  <c:v>6.8</c:v>
                </c:pt>
                <c:pt idx="15">
                  <c:v>6.8</c:v>
                </c:pt>
                <c:pt idx="16">
                  <c:v>6.8</c:v>
                </c:pt>
                <c:pt idx="17">
                  <c:v>6.8</c:v>
                </c:pt>
                <c:pt idx="18">
                  <c:v>6.8</c:v>
                </c:pt>
                <c:pt idx="19">
                  <c:v>6.8</c:v>
                </c:pt>
                <c:pt idx="20">
                  <c:v>6.8</c:v>
                </c:pt>
                <c:pt idx="21">
                  <c:v>6.8</c:v>
                </c:pt>
                <c:pt idx="22">
                  <c:v>6.8</c:v>
                </c:pt>
                <c:pt idx="23">
                  <c:v>6.8</c:v>
                </c:pt>
                <c:pt idx="24">
                  <c:v>6.8</c:v>
                </c:pt>
                <c:pt idx="25">
                  <c:v>6.8</c:v>
                </c:pt>
                <c:pt idx="26">
                  <c:v>6.8</c:v>
                </c:pt>
                <c:pt idx="27">
                  <c:v>6.8</c:v>
                </c:pt>
                <c:pt idx="28">
                  <c:v>6.8</c:v>
                </c:pt>
                <c:pt idx="29">
                  <c:v>6.8</c:v>
                </c:pt>
                <c:pt idx="30">
                  <c:v>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90432"/>
        <c:axId val="90443776"/>
      </c:lineChart>
      <c:scatterChart>
        <c:scatterStyle val="lineMarker"/>
        <c:varyColors val="0"/>
        <c:ser>
          <c:idx val="0"/>
          <c:order val="0"/>
          <c:tx>
            <c:strRef>
              <c:f>'Stütchen 2019'!$D$4</c:f>
              <c:strCache>
                <c:ptCount val="1"/>
                <c:pt idx="0">
                  <c:v>pH-Wert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trendline>
            <c:trendlineType val="poly"/>
            <c:order val="6"/>
            <c:dispRSqr val="0"/>
            <c:dispEq val="0"/>
          </c:trendline>
          <c:xVal>
            <c:numRef>
              <c:f>'Stütchen 2019'!$B$5:$B$44</c:f>
              <c:numCache>
                <c:formatCode>General</c:formatCode>
                <c:ptCount val="40"/>
                <c:pt idx="0">
                  <c:v>-7</c:v>
                </c:pt>
                <c:pt idx="1">
                  <c:v>-6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-43511</c:v>
                </c:pt>
                <c:pt idx="15">
                  <c:v>-43511</c:v>
                </c:pt>
                <c:pt idx="16">
                  <c:v>-43511</c:v>
                </c:pt>
                <c:pt idx="17">
                  <c:v>-43511</c:v>
                </c:pt>
                <c:pt idx="18">
                  <c:v>-43511</c:v>
                </c:pt>
                <c:pt idx="19">
                  <c:v>-43511</c:v>
                </c:pt>
                <c:pt idx="20">
                  <c:v>-43511</c:v>
                </c:pt>
                <c:pt idx="21">
                  <c:v>-43511</c:v>
                </c:pt>
                <c:pt idx="22">
                  <c:v>-43511</c:v>
                </c:pt>
                <c:pt idx="23">
                  <c:v>-43511</c:v>
                </c:pt>
                <c:pt idx="24">
                  <c:v>-43511</c:v>
                </c:pt>
                <c:pt idx="25">
                  <c:v>-43511</c:v>
                </c:pt>
                <c:pt idx="26">
                  <c:v>-43511</c:v>
                </c:pt>
                <c:pt idx="27">
                  <c:v>-43511</c:v>
                </c:pt>
                <c:pt idx="28">
                  <c:v>-43511</c:v>
                </c:pt>
                <c:pt idx="29">
                  <c:v>-43511</c:v>
                </c:pt>
                <c:pt idx="30">
                  <c:v>-43511</c:v>
                </c:pt>
              </c:numCache>
            </c:numRef>
          </c:xVal>
          <c:yVal>
            <c:numRef>
              <c:f>'Stütchen 2019'!$D$5:$D$44</c:f>
              <c:numCache>
                <c:formatCode>0.0</c:formatCode>
                <c:ptCount val="40"/>
                <c:pt idx="0">
                  <c:v>8</c:v>
                </c:pt>
                <c:pt idx="2">
                  <c:v>7.7</c:v>
                </c:pt>
                <c:pt idx="3">
                  <c:v>7.7</c:v>
                </c:pt>
                <c:pt idx="4">
                  <c:v>7.7</c:v>
                </c:pt>
                <c:pt idx="5">
                  <c:v>7.4</c:v>
                </c:pt>
                <c:pt idx="6">
                  <c:v>7.3</c:v>
                </c:pt>
                <c:pt idx="7">
                  <c:v>7.1</c:v>
                </c:pt>
                <c:pt idx="8">
                  <c:v>6.7</c:v>
                </c:pt>
                <c:pt idx="9">
                  <c:v>6.5</c:v>
                </c:pt>
                <c:pt idx="10">
                  <c:v>6.3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47232"/>
        <c:axId val="90445696"/>
      </c:scatterChart>
      <c:dateAx>
        <c:axId val="90290432"/>
        <c:scaling>
          <c:orientation val="minMax"/>
          <c:max val="43521"/>
        </c:scaling>
        <c:delete val="0"/>
        <c:axPos val="b"/>
        <c:majorGridlines/>
        <c:numFmt formatCode="m/d/yyyy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90443776"/>
        <c:crosses val="autoZero"/>
        <c:auto val="0"/>
        <c:lblOffset val="100"/>
        <c:baseTimeUnit val="days"/>
        <c:majorUnit val="1"/>
      </c:dateAx>
      <c:valAx>
        <c:axId val="90443776"/>
        <c:scaling>
          <c:orientation val="minMax"/>
          <c:max val="8.1999999999999993"/>
          <c:min val="6"/>
        </c:scaling>
        <c:delete val="0"/>
        <c:axPos val="l"/>
        <c:majorGridlines/>
        <c:title>
          <c:tx>
            <c:strRef>
              <c:f>'Stütchen 2019'!$D$4</c:f>
              <c:strCache>
                <c:ptCount val="1"/>
                <c:pt idx="0">
                  <c:v>pH-Wert</c:v>
                </c:pt>
              </c:strCache>
            </c:strRef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90290432"/>
        <c:crosses val="autoZero"/>
        <c:crossBetween val="midCat"/>
        <c:majorUnit val="0.2"/>
      </c:valAx>
      <c:valAx>
        <c:axId val="90445696"/>
        <c:scaling>
          <c:orientation val="minMax"/>
          <c:max val="8.1999999999999993"/>
          <c:min val="6"/>
        </c:scaling>
        <c:delete val="0"/>
        <c:axPos val="r"/>
        <c:numFmt formatCode="0.0" sourceLinked="1"/>
        <c:majorTickMark val="out"/>
        <c:minorTickMark val="none"/>
        <c:tickLblPos val="nextTo"/>
        <c:crossAx val="90447232"/>
        <c:crosses val="max"/>
        <c:crossBetween val="midCat"/>
        <c:majorUnit val="0.2"/>
      </c:valAx>
      <c:valAx>
        <c:axId val="90447232"/>
        <c:scaling>
          <c:orientation val="minMax"/>
          <c:max val="10"/>
          <c:min val="-7"/>
        </c:scaling>
        <c:delete val="0"/>
        <c:axPos val="t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90445696"/>
        <c:crosses val="max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'Stütchen 2019'!$C$5:$C$44</c:f>
              <c:numCache>
                <c:formatCode>m/d/yyyy</c:formatCode>
                <c:ptCount val="40"/>
                <c:pt idx="0">
                  <c:v>43504</c:v>
                </c:pt>
                <c:pt idx="1">
                  <c:v>43505</c:v>
                </c:pt>
                <c:pt idx="2">
                  <c:v>43505</c:v>
                </c:pt>
                <c:pt idx="3">
                  <c:v>43506</c:v>
                </c:pt>
                <c:pt idx="4">
                  <c:v>43507</c:v>
                </c:pt>
                <c:pt idx="5">
                  <c:v>43508</c:v>
                </c:pt>
                <c:pt idx="6">
                  <c:v>43508</c:v>
                </c:pt>
                <c:pt idx="7">
                  <c:v>43509</c:v>
                </c:pt>
                <c:pt idx="8">
                  <c:v>43510</c:v>
                </c:pt>
                <c:pt idx="9">
                  <c:v>43510</c:v>
                </c:pt>
                <c:pt idx="10">
                  <c:v>43511</c:v>
                </c:pt>
                <c:pt idx="11">
                  <c:v>43511</c:v>
                </c:pt>
                <c:pt idx="12">
                  <c:v>43512</c:v>
                </c:pt>
                <c:pt idx="13">
                  <c:v>43512</c:v>
                </c:pt>
              </c:numCache>
            </c:numRef>
          </c:cat>
          <c:val>
            <c:numRef>
              <c:f>'Stütchen 2019'!$J$5:$J$44</c:f>
              <c:numCache>
                <c:formatCode>General</c:formatCode>
                <c:ptCount val="4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75136"/>
        <c:axId val="90501504"/>
      </c:lineChart>
      <c:scatterChart>
        <c:scatterStyle val="lineMarker"/>
        <c:varyColors val="0"/>
        <c:ser>
          <c:idx val="0"/>
          <c:order val="0"/>
          <c:tx>
            <c:strRef>
              <c:f>'Stütchen 2019'!$F$4</c:f>
              <c:strCache>
                <c:ptCount val="1"/>
                <c:pt idx="0">
                  <c:v>Zuckergehalt [°Brix]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xVal>
            <c:numRef>
              <c:f>'Stütchen 2019'!$B$5:$B$44</c:f>
              <c:numCache>
                <c:formatCode>General</c:formatCode>
                <c:ptCount val="40"/>
                <c:pt idx="0">
                  <c:v>-7</c:v>
                </c:pt>
                <c:pt idx="1">
                  <c:v>-6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-43511</c:v>
                </c:pt>
                <c:pt idx="15">
                  <c:v>-43511</c:v>
                </c:pt>
                <c:pt idx="16">
                  <c:v>-43511</c:v>
                </c:pt>
                <c:pt idx="17">
                  <c:v>-43511</c:v>
                </c:pt>
                <c:pt idx="18">
                  <c:v>-43511</c:v>
                </c:pt>
                <c:pt idx="19">
                  <c:v>-43511</c:v>
                </c:pt>
                <c:pt idx="20">
                  <c:v>-43511</c:v>
                </c:pt>
                <c:pt idx="21">
                  <c:v>-43511</c:v>
                </c:pt>
                <c:pt idx="22">
                  <c:v>-43511</c:v>
                </c:pt>
                <c:pt idx="23">
                  <c:v>-43511</c:v>
                </c:pt>
                <c:pt idx="24">
                  <c:v>-43511</c:v>
                </c:pt>
                <c:pt idx="25">
                  <c:v>-43511</c:v>
                </c:pt>
                <c:pt idx="26">
                  <c:v>-43511</c:v>
                </c:pt>
                <c:pt idx="27">
                  <c:v>-43511</c:v>
                </c:pt>
                <c:pt idx="28">
                  <c:v>-43511</c:v>
                </c:pt>
                <c:pt idx="29">
                  <c:v>-43511</c:v>
                </c:pt>
                <c:pt idx="30">
                  <c:v>-43511</c:v>
                </c:pt>
              </c:numCache>
            </c:numRef>
          </c:xVal>
          <c:yVal>
            <c:numRef>
              <c:f>'Stütchen 2019'!$F$5:$F$44</c:f>
              <c:numCache>
                <c:formatCode>General</c:formatCode>
                <c:ptCount val="40"/>
                <c:pt idx="0">
                  <c:v>5</c:v>
                </c:pt>
                <c:pt idx="2">
                  <c:v>7.5</c:v>
                </c:pt>
                <c:pt idx="3">
                  <c:v>8.5</c:v>
                </c:pt>
                <c:pt idx="4">
                  <c:v>14</c:v>
                </c:pt>
                <c:pt idx="5">
                  <c:v>16</c:v>
                </c:pt>
                <c:pt idx="6">
                  <c:v>17</c:v>
                </c:pt>
                <c:pt idx="7">
                  <c:v>21.5</c:v>
                </c:pt>
                <c:pt idx="8">
                  <c:v>26</c:v>
                </c:pt>
                <c:pt idx="10">
                  <c:v>27</c:v>
                </c:pt>
                <c:pt idx="11">
                  <c:v>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35712"/>
        <c:axId val="90503424"/>
      </c:scatterChart>
      <c:dateAx>
        <c:axId val="90475136"/>
        <c:scaling>
          <c:orientation val="minMax"/>
          <c:max val="43521"/>
        </c:scaling>
        <c:delete val="0"/>
        <c:axPos val="b"/>
        <c:majorGridlines/>
        <c:numFmt formatCode="m/d/yyyy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90501504"/>
        <c:crosses val="autoZero"/>
        <c:auto val="1"/>
        <c:lblOffset val="100"/>
        <c:baseTimeUnit val="days"/>
        <c:majorUnit val="1"/>
      </c:dateAx>
      <c:valAx>
        <c:axId val="90501504"/>
        <c:scaling>
          <c:orientation val="minMax"/>
          <c:max val="35"/>
          <c:min val="0"/>
        </c:scaling>
        <c:delete val="0"/>
        <c:axPos val="l"/>
        <c:majorGridlines/>
        <c:title>
          <c:tx>
            <c:strRef>
              <c:f>'Stütchen 2019'!$F$4</c:f>
              <c:strCache>
                <c:ptCount val="1"/>
                <c:pt idx="0">
                  <c:v>Zuckergehalt [°Brix]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0475136"/>
        <c:crosses val="autoZero"/>
        <c:crossBetween val="midCat"/>
        <c:majorUnit val="5"/>
      </c:valAx>
      <c:valAx>
        <c:axId val="90503424"/>
        <c:scaling>
          <c:orientation val="minMax"/>
          <c:max val="3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91635712"/>
        <c:crosses val="max"/>
        <c:crossBetween val="midCat"/>
        <c:majorUnit val="5"/>
      </c:valAx>
      <c:valAx>
        <c:axId val="91635712"/>
        <c:scaling>
          <c:orientation val="minMax"/>
          <c:max val="10"/>
          <c:min val="-7"/>
        </c:scaling>
        <c:delete val="0"/>
        <c:axPos val="t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90503424"/>
        <c:crosses val="max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'Stütchen 2019'!$C$5:$C$44</c:f>
              <c:numCache>
                <c:formatCode>m/d/yyyy</c:formatCode>
                <c:ptCount val="40"/>
                <c:pt idx="0">
                  <c:v>43504</c:v>
                </c:pt>
                <c:pt idx="1">
                  <c:v>43505</c:v>
                </c:pt>
                <c:pt idx="2">
                  <c:v>43505</c:v>
                </c:pt>
                <c:pt idx="3">
                  <c:v>43506</c:v>
                </c:pt>
                <c:pt idx="4">
                  <c:v>43507</c:v>
                </c:pt>
                <c:pt idx="5">
                  <c:v>43508</c:v>
                </c:pt>
                <c:pt idx="6">
                  <c:v>43508</c:v>
                </c:pt>
                <c:pt idx="7">
                  <c:v>43509</c:v>
                </c:pt>
                <c:pt idx="8">
                  <c:v>43510</c:v>
                </c:pt>
                <c:pt idx="9">
                  <c:v>43510</c:v>
                </c:pt>
                <c:pt idx="10">
                  <c:v>43511</c:v>
                </c:pt>
                <c:pt idx="11">
                  <c:v>43511</c:v>
                </c:pt>
                <c:pt idx="12">
                  <c:v>43512</c:v>
                </c:pt>
                <c:pt idx="13">
                  <c:v>43512</c:v>
                </c:pt>
              </c:numCache>
            </c:numRef>
          </c:cat>
          <c:val>
            <c:numRef>
              <c:f>'Stütchen 2019'!$I$5:$I$44</c:f>
              <c:numCache>
                <c:formatCode>General</c:formatCode>
                <c:ptCount val="40"/>
                <c:pt idx="0" formatCode="0.0">
                  <c:v>37.200000000000003</c:v>
                </c:pt>
                <c:pt idx="1">
                  <c:v>37.200000000000003</c:v>
                </c:pt>
                <c:pt idx="2">
                  <c:v>37.200000000000003</c:v>
                </c:pt>
                <c:pt idx="3">
                  <c:v>37.200000000000003</c:v>
                </c:pt>
                <c:pt idx="4">
                  <c:v>37.200000000000003</c:v>
                </c:pt>
                <c:pt idx="5">
                  <c:v>37.200000000000003</c:v>
                </c:pt>
                <c:pt idx="6">
                  <c:v>37.200000000000003</c:v>
                </c:pt>
                <c:pt idx="7">
                  <c:v>37.200000000000003</c:v>
                </c:pt>
                <c:pt idx="8">
                  <c:v>37.200000000000003</c:v>
                </c:pt>
                <c:pt idx="9">
                  <c:v>37.200000000000003</c:v>
                </c:pt>
                <c:pt idx="10">
                  <c:v>37.200000000000003</c:v>
                </c:pt>
                <c:pt idx="11">
                  <c:v>37.200000000000003</c:v>
                </c:pt>
                <c:pt idx="12">
                  <c:v>37.200000000000003</c:v>
                </c:pt>
                <c:pt idx="13">
                  <c:v>37.200000000000003</c:v>
                </c:pt>
                <c:pt idx="14">
                  <c:v>37.200000000000003</c:v>
                </c:pt>
                <c:pt idx="15">
                  <c:v>37.200000000000003</c:v>
                </c:pt>
                <c:pt idx="16">
                  <c:v>37.200000000000003</c:v>
                </c:pt>
                <c:pt idx="17">
                  <c:v>37.200000000000003</c:v>
                </c:pt>
                <c:pt idx="18">
                  <c:v>37.200000000000003</c:v>
                </c:pt>
                <c:pt idx="19">
                  <c:v>37.200000000000003</c:v>
                </c:pt>
                <c:pt idx="20">
                  <c:v>37.200000000000003</c:v>
                </c:pt>
                <c:pt idx="21">
                  <c:v>37.200000000000003</c:v>
                </c:pt>
                <c:pt idx="22">
                  <c:v>37.200000000000003</c:v>
                </c:pt>
                <c:pt idx="23">
                  <c:v>37.200000000000003</c:v>
                </c:pt>
                <c:pt idx="24">
                  <c:v>37.200000000000003</c:v>
                </c:pt>
                <c:pt idx="25">
                  <c:v>37.200000000000003</c:v>
                </c:pt>
                <c:pt idx="26">
                  <c:v>37.200000000000003</c:v>
                </c:pt>
                <c:pt idx="27">
                  <c:v>37.200000000000003</c:v>
                </c:pt>
                <c:pt idx="28">
                  <c:v>37.200000000000003</c:v>
                </c:pt>
                <c:pt idx="29">
                  <c:v>37.200000000000003</c:v>
                </c:pt>
                <c:pt idx="30">
                  <c:v>37.200000000000003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17344"/>
        <c:axId val="90618880"/>
      </c:lineChart>
      <c:scatterChart>
        <c:scatterStyle val="lineMarker"/>
        <c:varyColors val="0"/>
        <c:ser>
          <c:idx val="0"/>
          <c:order val="0"/>
          <c:tx>
            <c:strRef>
              <c:f>'Stütchen 2019'!$E$4</c:f>
              <c:strCache>
                <c:ptCount val="1"/>
                <c:pt idx="0">
                  <c:v>Temp [°C]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Pt>
            <c:idx val="0"/>
            <c:bubble3D val="0"/>
          </c:dPt>
          <c:dPt>
            <c:idx val="11"/>
            <c:bubble3D val="0"/>
          </c:dPt>
          <c:xVal>
            <c:numRef>
              <c:f>'Stütchen 2019'!$B$5:$B$44</c:f>
              <c:numCache>
                <c:formatCode>General</c:formatCode>
                <c:ptCount val="40"/>
                <c:pt idx="0">
                  <c:v>-7</c:v>
                </c:pt>
                <c:pt idx="1">
                  <c:v>-6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-43511</c:v>
                </c:pt>
                <c:pt idx="15">
                  <c:v>-43511</c:v>
                </c:pt>
                <c:pt idx="16">
                  <c:v>-43511</c:v>
                </c:pt>
                <c:pt idx="17">
                  <c:v>-43511</c:v>
                </c:pt>
                <c:pt idx="18">
                  <c:v>-43511</c:v>
                </c:pt>
                <c:pt idx="19">
                  <c:v>-43511</c:v>
                </c:pt>
                <c:pt idx="20">
                  <c:v>-43511</c:v>
                </c:pt>
                <c:pt idx="21">
                  <c:v>-43511</c:v>
                </c:pt>
                <c:pt idx="22">
                  <c:v>-43511</c:v>
                </c:pt>
                <c:pt idx="23">
                  <c:v>-43511</c:v>
                </c:pt>
                <c:pt idx="24">
                  <c:v>-43511</c:v>
                </c:pt>
                <c:pt idx="25">
                  <c:v>-43511</c:v>
                </c:pt>
                <c:pt idx="26">
                  <c:v>-43511</c:v>
                </c:pt>
                <c:pt idx="27">
                  <c:v>-43511</c:v>
                </c:pt>
                <c:pt idx="28">
                  <c:v>-43511</c:v>
                </c:pt>
                <c:pt idx="29">
                  <c:v>-43511</c:v>
                </c:pt>
                <c:pt idx="30">
                  <c:v>-43511</c:v>
                </c:pt>
              </c:numCache>
            </c:numRef>
          </c:xVal>
          <c:yVal>
            <c:numRef>
              <c:f>'Stütchen 2019'!$E$5:$E$44</c:f>
              <c:numCache>
                <c:formatCode>0.0</c:formatCode>
                <c:ptCount val="40"/>
                <c:pt idx="1">
                  <c:v>37.200000000000003</c:v>
                </c:pt>
                <c:pt idx="2">
                  <c:v>37.200000000000003</c:v>
                </c:pt>
                <c:pt idx="3">
                  <c:v>37.700000000000003</c:v>
                </c:pt>
                <c:pt idx="4">
                  <c:v>37.799999999999997</c:v>
                </c:pt>
                <c:pt idx="5">
                  <c:v>37.5</c:v>
                </c:pt>
                <c:pt idx="6">
                  <c:v>37.299999999999997</c:v>
                </c:pt>
                <c:pt idx="7">
                  <c:v>37.6</c:v>
                </c:pt>
                <c:pt idx="8">
                  <c:v>37.799999999999997</c:v>
                </c:pt>
                <c:pt idx="9">
                  <c:v>37.700000000000003</c:v>
                </c:pt>
                <c:pt idx="10">
                  <c:v>37.700000000000003</c:v>
                </c:pt>
                <c:pt idx="11">
                  <c:v>37.1</c:v>
                </c:pt>
                <c:pt idx="12">
                  <c:v>37.200000000000003</c:v>
                </c:pt>
                <c:pt idx="13">
                  <c:v>37.700000000000003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30784"/>
        <c:axId val="90629248"/>
      </c:scatterChart>
      <c:dateAx>
        <c:axId val="90617344"/>
        <c:scaling>
          <c:orientation val="minMax"/>
          <c:max val="43521"/>
        </c:scaling>
        <c:delete val="0"/>
        <c:axPos val="b"/>
        <c:majorGridlines/>
        <c:numFmt formatCode="m/d/yyyy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90618880"/>
        <c:crosses val="autoZero"/>
        <c:auto val="0"/>
        <c:lblOffset val="100"/>
        <c:baseTimeUnit val="days"/>
        <c:majorUnit val="1"/>
      </c:dateAx>
      <c:valAx>
        <c:axId val="90618880"/>
        <c:scaling>
          <c:orientation val="minMax"/>
          <c:max val="38"/>
          <c:min val="35"/>
        </c:scaling>
        <c:delete val="0"/>
        <c:axPos val="l"/>
        <c:majorGridlines/>
        <c:title>
          <c:tx>
            <c:strRef>
              <c:f>'Stütchen 2019'!$E$4</c:f>
              <c:strCache>
                <c:ptCount val="1"/>
                <c:pt idx="0">
                  <c:v>Temp [°C]</c:v>
                </c:pt>
              </c:strCache>
            </c:strRef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90617344"/>
        <c:crosses val="autoZero"/>
        <c:crossBetween val="midCat"/>
      </c:valAx>
      <c:valAx>
        <c:axId val="90629248"/>
        <c:scaling>
          <c:orientation val="minMax"/>
          <c:max val="38"/>
          <c:min val="35"/>
        </c:scaling>
        <c:delete val="0"/>
        <c:axPos val="r"/>
        <c:numFmt formatCode="0.0" sourceLinked="1"/>
        <c:majorTickMark val="out"/>
        <c:minorTickMark val="none"/>
        <c:tickLblPos val="nextTo"/>
        <c:crossAx val="90630784"/>
        <c:crosses val="max"/>
        <c:crossBetween val="midCat"/>
      </c:valAx>
      <c:valAx>
        <c:axId val="90630784"/>
        <c:scaling>
          <c:orientation val="minMax"/>
          <c:max val="10"/>
          <c:min val="-7"/>
        </c:scaling>
        <c:delete val="0"/>
        <c:axPos val="t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90629248"/>
        <c:crosses val="max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23</xdr:col>
      <xdr:colOff>0</xdr:colOff>
      <xdr:row>18</xdr:row>
      <xdr:rowOff>76200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19</xdr:row>
      <xdr:rowOff>0</xdr:rowOff>
    </xdr:from>
    <xdr:to>
      <xdr:col>23</xdr:col>
      <xdr:colOff>0</xdr:colOff>
      <xdr:row>33</xdr:row>
      <xdr:rowOff>76200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34</xdr:row>
      <xdr:rowOff>0</xdr:rowOff>
    </xdr:from>
    <xdr:to>
      <xdr:col>23</xdr:col>
      <xdr:colOff>0</xdr:colOff>
      <xdr:row>48</xdr:row>
      <xdr:rowOff>76200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zoomScaleNormal="100" workbookViewId="0">
      <pane ySplit="4" topLeftCell="A5" activePane="bottomLeft" state="frozen"/>
      <selection pane="bottomLeft"/>
    </sheetView>
  </sheetViews>
  <sheetFormatPr baseColWidth="10" defaultRowHeight="15" x14ac:dyDescent="0.25"/>
  <cols>
    <col min="1" max="1" width="5.85546875" bestFit="1" customWidth="1"/>
    <col min="2" max="3" width="10.140625" bestFit="1" customWidth="1"/>
    <col min="4" max="4" width="8.5703125" bestFit="1" customWidth="1"/>
    <col min="5" max="5" width="9.7109375" bestFit="1" customWidth="1"/>
    <col min="6" max="6" width="18.5703125" bestFit="1" customWidth="1"/>
    <col min="7" max="7" width="18.5703125" customWidth="1"/>
    <col min="8" max="8" width="17.42578125" bestFit="1" customWidth="1"/>
    <col min="9" max="9" width="14.42578125" bestFit="1" customWidth="1"/>
    <col min="10" max="10" width="9.28515625" bestFit="1" customWidth="1"/>
    <col min="11" max="11" width="15.7109375" bestFit="1" customWidth="1"/>
    <col min="12" max="16" width="5.5703125" customWidth="1"/>
  </cols>
  <sheetData>
    <row r="1" spans="1:22" x14ac:dyDescent="0.25">
      <c r="C1" s="6" t="s">
        <v>13</v>
      </c>
      <c r="F1" s="4" t="s">
        <v>20</v>
      </c>
      <c r="G1" t="s">
        <v>19</v>
      </c>
      <c r="I1" s="4" t="s">
        <v>18</v>
      </c>
    </row>
    <row r="2" spans="1:22" x14ac:dyDescent="0.25">
      <c r="C2" s="8" t="s">
        <v>38</v>
      </c>
      <c r="F2" s="7">
        <v>43511</v>
      </c>
      <c r="G2" s="7" t="s">
        <v>39</v>
      </c>
      <c r="I2" s="1">
        <f>F2+10</f>
        <v>43521</v>
      </c>
      <c r="R2" t="str">
        <f>CONCATENATE(A5," ",G2," Fohlen 2019")</f>
        <v>Stütchen Carleyle Fohlen 2019</v>
      </c>
      <c r="V2" t="str">
        <f>CONCATENATE("Plantermin 0 = ",DAY(F2),".",MONTH(F2),".",YEAR(F2))</f>
        <v>Plantermin 0 = 15.2.2019</v>
      </c>
    </row>
    <row r="3" spans="1:22" x14ac:dyDescent="0.25">
      <c r="B3" s="6"/>
      <c r="F3" s="5"/>
      <c r="G3" s="5"/>
      <c r="I3" s="1"/>
    </row>
    <row r="4" spans="1:22" x14ac:dyDescent="0.25">
      <c r="A4" t="s">
        <v>12</v>
      </c>
      <c r="B4" t="s">
        <v>1</v>
      </c>
      <c r="C4" t="s">
        <v>0</v>
      </c>
      <c r="D4" t="s">
        <v>2</v>
      </c>
      <c r="E4" t="s">
        <v>4</v>
      </c>
      <c r="F4" t="s">
        <v>6</v>
      </c>
      <c r="G4" t="s">
        <v>17</v>
      </c>
      <c r="H4" t="s">
        <v>3</v>
      </c>
      <c r="I4" t="s">
        <v>5</v>
      </c>
      <c r="J4" t="s">
        <v>7</v>
      </c>
      <c r="K4" t="s">
        <v>36</v>
      </c>
      <c r="L4" t="s">
        <v>31</v>
      </c>
    </row>
    <row r="5" spans="1:22" x14ac:dyDescent="0.25">
      <c r="A5" t="str">
        <f>C2</f>
        <v>Stütchen</v>
      </c>
      <c r="B5" s="3">
        <f>C5-$F$2</f>
        <v>-7</v>
      </c>
      <c r="C5" s="1">
        <v>43504</v>
      </c>
      <c r="D5" s="2">
        <v>8</v>
      </c>
      <c r="E5" s="2"/>
      <c r="F5">
        <v>5</v>
      </c>
      <c r="H5" s="10">
        <v>6.8</v>
      </c>
      <c r="I5" s="10">
        <v>37.200000000000003</v>
      </c>
      <c r="J5" s="9">
        <v>20</v>
      </c>
      <c r="K5" s="9">
        <v>8</v>
      </c>
    </row>
    <row r="6" spans="1:22" x14ac:dyDescent="0.25">
      <c r="B6" s="3">
        <f t="shared" ref="B6:B35" si="0">C6-$F$2</f>
        <v>-6</v>
      </c>
      <c r="C6" s="1">
        <f>C5+1</f>
        <v>43505</v>
      </c>
      <c r="D6" s="2"/>
      <c r="E6" s="2">
        <v>37.200000000000003</v>
      </c>
      <c r="H6">
        <f t="shared" ref="H6:I18" si="1">H5</f>
        <v>6.8</v>
      </c>
      <c r="I6">
        <f t="shared" si="1"/>
        <v>37.200000000000003</v>
      </c>
      <c r="J6">
        <f>J5</f>
        <v>20</v>
      </c>
      <c r="K6">
        <f>K5</f>
        <v>8</v>
      </c>
    </row>
    <row r="7" spans="1:22" x14ac:dyDescent="0.25">
      <c r="B7" s="3">
        <f t="shared" si="0"/>
        <v>-6</v>
      </c>
      <c r="C7" s="1">
        <v>43505</v>
      </c>
      <c r="D7" s="2">
        <v>7.7</v>
      </c>
      <c r="E7" s="2">
        <v>37.200000000000003</v>
      </c>
      <c r="F7">
        <v>7.5</v>
      </c>
      <c r="H7">
        <f t="shared" si="1"/>
        <v>6.8</v>
      </c>
      <c r="I7">
        <f t="shared" si="1"/>
        <v>37.200000000000003</v>
      </c>
      <c r="J7">
        <f t="shared" ref="J7:J18" si="2">J6</f>
        <v>20</v>
      </c>
      <c r="K7">
        <f t="shared" ref="K7:K35" si="3">K6</f>
        <v>8</v>
      </c>
      <c r="L7" t="s">
        <v>30</v>
      </c>
    </row>
    <row r="8" spans="1:22" x14ac:dyDescent="0.25">
      <c r="B8" s="3">
        <f t="shared" si="0"/>
        <v>-5</v>
      </c>
      <c r="C8" s="1">
        <v>43506</v>
      </c>
      <c r="D8" s="2">
        <v>7.7</v>
      </c>
      <c r="E8" s="2">
        <v>37.700000000000003</v>
      </c>
      <c r="F8">
        <v>8.5</v>
      </c>
      <c r="H8">
        <f t="shared" si="1"/>
        <v>6.8</v>
      </c>
      <c r="I8">
        <f t="shared" si="1"/>
        <v>37.200000000000003</v>
      </c>
      <c r="J8">
        <f t="shared" si="2"/>
        <v>20</v>
      </c>
      <c r="K8">
        <f t="shared" si="3"/>
        <v>8</v>
      </c>
    </row>
    <row r="9" spans="1:22" x14ac:dyDescent="0.25">
      <c r="B9" s="3">
        <f t="shared" si="0"/>
        <v>-4</v>
      </c>
      <c r="C9" s="1">
        <v>43507</v>
      </c>
      <c r="D9" s="2">
        <v>7.7</v>
      </c>
      <c r="E9" s="2">
        <v>37.799999999999997</v>
      </c>
      <c r="F9">
        <v>14</v>
      </c>
      <c r="H9">
        <f t="shared" si="1"/>
        <v>6.8</v>
      </c>
      <c r="I9">
        <f t="shared" si="1"/>
        <v>37.200000000000003</v>
      </c>
      <c r="J9">
        <f t="shared" si="2"/>
        <v>20</v>
      </c>
      <c r="K9">
        <f t="shared" si="3"/>
        <v>8</v>
      </c>
    </row>
    <row r="10" spans="1:22" x14ac:dyDescent="0.25">
      <c r="B10" s="3">
        <f t="shared" si="0"/>
        <v>-3</v>
      </c>
      <c r="C10" s="1">
        <v>43508</v>
      </c>
      <c r="D10" s="2">
        <v>7.4</v>
      </c>
      <c r="E10" s="2">
        <v>37.5</v>
      </c>
      <c r="F10">
        <v>16</v>
      </c>
      <c r="H10">
        <f t="shared" si="1"/>
        <v>6.8</v>
      </c>
      <c r="I10">
        <f t="shared" si="1"/>
        <v>37.200000000000003</v>
      </c>
      <c r="J10">
        <f t="shared" si="2"/>
        <v>20</v>
      </c>
      <c r="K10">
        <f t="shared" si="3"/>
        <v>8</v>
      </c>
      <c r="L10" t="s">
        <v>8</v>
      </c>
    </row>
    <row r="11" spans="1:22" x14ac:dyDescent="0.25">
      <c r="B11" s="3">
        <f t="shared" si="0"/>
        <v>-3</v>
      </c>
      <c r="C11" s="1">
        <v>43508</v>
      </c>
      <c r="D11" s="2">
        <v>7.3</v>
      </c>
      <c r="E11" s="2">
        <v>37.299999999999997</v>
      </c>
      <c r="F11">
        <v>17</v>
      </c>
      <c r="H11">
        <f t="shared" si="1"/>
        <v>6.8</v>
      </c>
      <c r="I11">
        <f t="shared" si="1"/>
        <v>37.200000000000003</v>
      </c>
      <c r="J11">
        <f t="shared" si="2"/>
        <v>20</v>
      </c>
      <c r="K11">
        <f t="shared" si="3"/>
        <v>8</v>
      </c>
    </row>
    <row r="12" spans="1:22" x14ac:dyDescent="0.25">
      <c r="B12" s="3">
        <f t="shared" si="0"/>
        <v>-2</v>
      </c>
      <c r="C12" s="1">
        <v>43509</v>
      </c>
      <c r="D12" s="2">
        <v>7.1</v>
      </c>
      <c r="E12" s="2">
        <v>37.6</v>
      </c>
      <c r="F12">
        <v>21.5</v>
      </c>
      <c r="H12">
        <f t="shared" si="1"/>
        <v>6.8</v>
      </c>
      <c r="I12">
        <f t="shared" si="1"/>
        <v>37.200000000000003</v>
      </c>
      <c r="J12">
        <f t="shared" si="2"/>
        <v>20</v>
      </c>
      <c r="K12">
        <f t="shared" si="3"/>
        <v>8</v>
      </c>
    </row>
    <row r="13" spans="1:22" x14ac:dyDescent="0.25">
      <c r="B13" s="3">
        <f t="shared" si="0"/>
        <v>-1</v>
      </c>
      <c r="C13" s="1">
        <v>43510</v>
      </c>
      <c r="D13" s="2">
        <v>6.7</v>
      </c>
      <c r="E13" s="2">
        <v>37.799999999999997</v>
      </c>
      <c r="F13">
        <v>26</v>
      </c>
      <c r="H13">
        <f t="shared" si="1"/>
        <v>6.8</v>
      </c>
      <c r="I13">
        <f t="shared" si="1"/>
        <v>37.200000000000003</v>
      </c>
      <c r="J13">
        <f t="shared" si="2"/>
        <v>20</v>
      </c>
      <c r="K13">
        <f t="shared" si="3"/>
        <v>8</v>
      </c>
      <c r="L13" t="s">
        <v>9</v>
      </c>
    </row>
    <row r="14" spans="1:22" x14ac:dyDescent="0.25">
      <c r="B14" s="3">
        <f t="shared" si="0"/>
        <v>-1</v>
      </c>
      <c r="C14" s="1">
        <v>43510</v>
      </c>
      <c r="D14" s="2">
        <v>6.5</v>
      </c>
      <c r="E14" s="2">
        <v>37.700000000000003</v>
      </c>
      <c r="H14">
        <f t="shared" si="1"/>
        <v>6.8</v>
      </c>
      <c r="I14">
        <f t="shared" si="1"/>
        <v>37.200000000000003</v>
      </c>
      <c r="J14">
        <f t="shared" si="2"/>
        <v>20</v>
      </c>
      <c r="K14">
        <f t="shared" si="3"/>
        <v>8</v>
      </c>
    </row>
    <row r="15" spans="1:22" x14ac:dyDescent="0.25">
      <c r="B15" s="3">
        <f t="shared" si="0"/>
        <v>0</v>
      </c>
      <c r="C15" s="1">
        <v>43511</v>
      </c>
      <c r="D15" s="2">
        <v>6.3</v>
      </c>
      <c r="E15" s="2">
        <v>37.700000000000003</v>
      </c>
      <c r="F15">
        <v>27</v>
      </c>
      <c r="H15">
        <f t="shared" si="1"/>
        <v>6.8</v>
      </c>
      <c r="I15">
        <f t="shared" si="1"/>
        <v>37.200000000000003</v>
      </c>
      <c r="J15">
        <f t="shared" si="2"/>
        <v>20</v>
      </c>
      <c r="K15">
        <f t="shared" si="3"/>
        <v>8</v>
      </c>
      <c r="L15" t="s">
        <v>10</v>
      </c>
    </row>
    <row r="16" spans="1:22" x14ac:dyDescent="0.25">
      <c r="B16" s="3">
        <f t="shared" si="0"/>
        <v>0</v>
      </c>
      <c r="C16" s="1">
        <v>43511</v>
      </c>
      <c r="D16" s="2">
        <v>6.2</v>
      </c>
      <c r="E16" s="2">
        <v>37.1</v>
      </c>
      <c r="F16">
        <v>27</v>
      </c>
      <c r="H16">
        <f t="shared" si="1"/>
        <v>6.8</v>
      </c>
      <c r="I16">
        <f t="shared" si="1"/>
        <v>37.200000000000003</v>
      </c>
      <c r="J16">
        <f t="shared" si="2"/>
        <v>20</v>
      </c>
      <c r="K16">
        <f t="shared" si="3"/>
        <v>8</v>
      </c>
    </row>
    <row r="17" spans="2:12" x14ac:dyDescent="0.25">
      <c r="B17" s="3">
        <f t="shared" si="0"/>
        <v>1</v>
      </c>
      <c r="C17" s="1">
        <v>43512</v>
      </c>
      <c r="D17" s="2">
        <v>6.2</v>
      </c>
      <c r="E17" s="2">
        <v>37.200000000000003</v>
      </c>
      <c r="H17">
        <f t="shared" si="1"/>
        <v>6.8</v>
      </c>
      <c r="I17">
        <f t="shared" si="1"/>
        <v>37.200000000000003</v>
      </c>
      <c r="J17">
        <f t="shared" si="2"/>
        <v>20</v>
      </c>
      <c r="K17">
        <f t="shared" si="3"/>
        <v>8</v>
      </c>
      <c r="L17" t="s">
        <v>11</v>
      </c>
    </row>
    <row r="18" spans="2:12" x14ac:dyDescent="0.25">
      <c r="B18" s="3">
        <f t="shared" si="0"/>
        <v>1</v>
      </c>
      <c r="C18" s="1">
        <v>43512</v>
      </c>
      <c r="D18" s="2">
        <v>6.2</v>
      </c>
      <c r="E18" s="2">
        <v>37.700000000000003</v>
      </c>
      <c r="H18">
        <f t="shared" si="1"/>
        <v>6.8</v>
      </c>
      <c r="I18">
        <f t="shared" si="1"/>
        <v>37.200000000000003</v>
      </c>
      <c r="J18">
        <f t="shared" si="2"/>
        <v>20</v>
      </c>
      <c r="K18">
        <f t="shared" si="3"/>
        <v>8</v>
      </c>
    </row>
    <row r="19" spans="2:12" x14ac:dyDescent="0.25">
      <c r="B19" s="3">
        <f t="shared" si="0"/>
        <v>-43511</v>
      </c>
      <c r="C19" s="1"/>
      <c r="D19" s="2"/>
      <c r="E19" s="2"/>
      <c r="H19">
        <f t="shared" ref="H7:H24" si="4">H18</f>
        <v>6.8</v>
      </c>
      <c r="I19">
        <f t="shared" ref="I7:I24" si="5">I18</f>
        <v>37.200000000000003</v>
      </c>
      <c r="J19">
        <f t="shared" ref="J7:J24" si="6">J18</f>
        <v>20</v>
      </c>
      <c r="K19">
        <f t="shared" si="3"/>
        <v>8</v>
      </c>
    </row>
    <row r="20" spans="2:12" x14ac:dyDescent="0.25">
      <c r="B20" s="3">
        <f t="shared" si="0"/>
        <v>-43511</v>
      </c>
      <c r="C20" s="1"/>
      <c r="D20" s="2"/>
      <c r="E20" s="2"/>
      <c r="H20">
        <f t="shared" si="4"/>
        <v>6.8</v>
      </c>
      <c r="I20">
        <f t="shared" si="5"/>
        <v>37.200000000000003</v>
      </c>
      <c r="J20">
        <f t="shared" si="6"/>
        <v>20</v>
      </c>
      <c r="K20">
        <f t="shared" si="3"/>
        <v>8</v>
      </c>
    </row>
    <row r="21" spans="2:12" x14ac:dyDescent="0.25">
      <c r="B21" s="3">
        <f t="shared" si="0"/>
        <v>-43511</v>
      </c>
      <c r="C21" s="1"/>
      <c r="D21" s="2"/>
      <c r="E21" s="2"/>
      <c r="H21">
        <f t="shared" si="4"/>
        <v>6.8</v>
      </c>
      <c r="I21">
        <f t="shared" si="5"/>
        <v>37.200000000000003</v>
      </c>
      <c r="J21">
        <f t="shared" si="6"/>
        <v>20</v>
      </c>
      <c r="K21">
        <f t="shared" si="3"/>
        <v>8</v>
      </c>
    </row>
    <row r="22" spans="2:12" x14ac:dyDescent="0.25">
      <c r="B22" s="3">
        <f t="shared" si="0"/>
        <v>-43511</v>
      </c>
      <c r="C22" s="1"/>
      <c r="D22" s="2"/>
      <c r="E22" s="2"/>
      <c r="H22">
        <f t="shared" si="4"/>
        <v>6.8</v>
      </c>
      <c r="I22">
        <f t="shared" si="5"/>
        <v>37.200000000000003</v>
      </c>
      <c r="J22">
        <f t="shared" si="6"/>
        <v>20</v>
      </c>
      <c r="K22">
        <f t="shared" si="3"/>
        <v>8</v>
      </c>
    </row>
    <row r="23" spans="2:12" x14ac:dyDescent="0.25">
      <c r="B23" s="3">
        <f t="shared" si="0"/>
        <v>-43511</v>
      </c>
      <c r="C23" s="1"/>
      <c r="D23" s="2"/>
      <c r="E23" s="2"/>
      <c r="H23">
        <f t="shared" si="4"/>
        <v>6.8</v>
      </c>
      <c r="I23">
        <f t="shared" si="5"/>
        <v>37.200000000000003</v>
      </c>
      <c r="J23">
        <f t="shared" si="6"/>
        <v>20</v>
      </c>
      <c r="K23">
        <f t="shared" si="3"/>
        <v>8</v>
      </c>
    </row>
    <row r="24" spans="2:12" x14ac:dyDescent="0.25">
      <c r="B24" s="3">
        <f t="shared" si="0"/>
        <v>-43511</v>
      </c>
      <c r="C24" s="1"/>
      <c r="D24" s="2"/>
      <c r="E24" s="2"/>
      <c r="H24">
        <f t="shared" si="4"/>
        <v>6.8</v>
      </c>
      <c r="I24">
        <f t="shared" si="5"/>
        <v>37.200000000000003</v>
      </c>
      <c r="J24">
        <f t="shared" si="6"/>
        <v>20</v>
      </c>
      <c r="K24">
        <f t="shared" si="3"/>
        <v>8</v>
      </c>
    </row>
    <row r="25" spans="2:12" x14ac:dyDescent="0.25">
      <c r="B25" s="3">
        <f t="shared" si="0"/>
        <v>-43511</v>
      </c>
      <c r="C25" s="1"/>
      <c r="D25" s="2"/>
      <c r="E25" s="2"/>
      <c r="H25">
        <f t="shared" ref="H25:H34" si="7">H24</f>
        <v>6.8</v>
      </c>
      <c r="I25">
        <f t="shared" ref="I25:I34" si="8">I24</f>
        <v>37.200000000000003</v>
      </c>
      <c r="J25">
        <f t="shared" ref="J25:J34" si="9">J24</f>
        <v>20</v>
      </c>
      <c r="K25">
        <f t="shared" si="3"/>
        <v>8</v>
      </c>
    </row>
    <row r="26" spans="2:12" x14ac:dyDescent="0.25">
      <c r="B26" s="3">
        <f t="shared" si="0"/>
        <v>-43511</v>
      </c>
      <c r="C26" s="1"/>
      <c r="D26" s="2"/>
      <c r="E26" s="2"/>
      <c r="H26">
        <f t="shared" si="7"/>
        <v>6.8</v>
      </c>
      <c r="I26">
        <f t="shared" si="8"/>
        <v>37.200000000000003</v>
      </c>
      <c r="J26">
        <f t="shared" si="9"/>
        <v>20</v>
      </c>
      <c r="K26">
        <f t="shared" si="3"/>
        <v>8</v>
      </c>
    </row>
    <row r="27" spans="2:12" x14ac:dyDescent="0.25">
      <c r="B27" s="3">
        <f t="shared" si="0"/>
        <v>-43511</v>
      </c>
      <c r="C27" s="1"/>
      <c r="D27" s="2"/>
      <c r="E27" s="2"/>
      <c r="H27">
        <f t="shared" si="7"/>
        <v>6.8</v>
      </c>
      <c r="I27">
        <f t="shared" si="8"/>
        <v>37.200000000000003</v>
      </c>
      <c r="J27">
        <f t="shared" si="9"/>
        <v>20</v>
      </c>
      <c r="K27">
        <f t="shared" si="3"/>
        <v>8</v>
      </c>
    </row>
    <row r="28" spans="2:12" x14ac:dyDescent="0.25">
      <c r="B28" s="3">
        <f t="shared" si="0"/>
        <v>-43511</v>
      </c>
      <c r="C28" s="1"/>
      <c r="D28" s="2"/>
      <c r="E28" s="2"/>
      <c r="H28">
        <f t="shared" si="7"/>
        <v>6.8</v>
      </c>
      <c r="I28">
        <f t="shared" si="8"/>
        <v>37.200000000000003</v>
      </c>
      <c r="J28">
        <f t="shared" si="9"/>
        <v>20</v>
      </c>
      <c r="K28">
        <f t="shared" si="3"/>
        <v>8</v>
      </c>
    </row>
    <row r="29" spans="2:12" x14ac:dyDescent="0.25">
      <c r="B29" s="3">
        <f t="shared" si="0"/>
        <v>-43511</v>
      </c>
      <c r="C29" s="1"/>
      <c r="D29" s="2"/>
      <c r="E29" s="2"/>
      <c r="H29">
        <f t="shared" si="7"/>
        <v>6.8</v>
      </c>
      <c r="I29">
        <f t="shared" si="8"/>
        <v>37.200000000000003</v>
      </c>
      <c r="J29">
        <f t="shared" si="9"/>
        <v>20</v>
      </c>
      <c r="K29">
        <f t="shared" si="3"/>
        <v>8</v>
      </c>
    </row>
    <row r="30" spans="2:12" x14ac:dyDescent="0.25">
      <c r="B30" s="3">
        <f t="shared" si="0"/>
        <v>-43511</v>
      </c>
      <c r="C30" s="1"/>
      <c r="D30" s="2"/>
      <c r="E30" s="2"/>
      <c r="H30">
        <f t="shared" si="7"/>
        <v>6.8</v>
      </c>
      <c r="I30">
        <f t="shared" si="8"/>
        <v>37.200000000000003</v>
      </c>
      <c r="J30">
        <f t="shared" si="9"/>
        <v>20</v>
      </c>
      <c r="K30">
        <f t="shared" si="3"/>
        <v>8</v>
      </c>
    </row>
    <row r="31" spans="2:12" x14ac:dyDescent="0.25">
      <c r="B31" s="3">
        <f t="shared" si="0"/>
        <v>-43511</v>
      </c>
      <c r="C31" s="1"/>
      <c r="D31" s="2"/>
      <c r="E31" s="2"/>
      <c r="H31">
        <f t="shared" si="7"/>
        <v>6.8</v>
      </c>
      <c r="I31">
        <f t="shared" si="8"/>
        <v>37.200000000000003</v>
      </c>
      <c r="J31">
        <f t="shared" si="9"/>
        <v>20</v>
      </c>
      <c r="K31">
        <f t="shared" si="3"/>
        <v>8</v>
      </c>
    </row>
    <row r="32" spans="2:12" x14ac:dyDescent="0.25">
      <c r="B32" s="3">
        <f t="shared" si="0"/>
        <v>-43511</v>
      </c>
      <c r="C32" s="1"/>
      <c r="D32" s="2"/>
      <c r="E32" s="2"/>
      <c r="H32">
        <f t="shared" si="7"/>
        <v>6.8</v>
      </c>
      <c r="I32">
        <f t="shared" si="8"/>
        <v>37.200000000000003</v>
      </c>
      <c r="J32">
        <f t="shared" si="9"/>
        <v>20</v>
      </c>
      <c r="K32">
        <f t="shared" si="3"/>
        <v>8</v>
      </c>
    </row>
    <row r="33" spans="2:11" x14ac:dyDescent="0.25">
      <c r="B33" s="3">
        <f t="shared" si="0"/>
        <v>-43511</v>
      </c>
      <c r="C33" s="1"/>
      <c r="D33" s="2"/>
      <c r="E33" s="2"/>
      <c r="H33">
        <f t="shared" si="7"/>
        <v>6.8</v>
      </c>
      <c r="I33">
        <f t="shared" si="8"/>
        <v>37.200000000000003</v>
      </c>
      <c r="J33">
        <f t="shared" si="9"/>
        <v>20</v>
      </c>
      <c r="K33">
        <f t="shared" si="3"/>
        <v>8</v>
      </c>
    </row>
    <row r="34" spans="2:11" x14ac:dyDescent="0.25">
      <c r="B34" s="3">
        <f t="shared" si="0"/>
        <v>-43511</v>
      </c>
      <c r="C34" s="1"/>
      <c r="D34" s="2"/>
      <c r="E34" s="2"/>
      <c r="H34">
        <f t="shared" si="7"/>
        <v>6.8</v>
      </c>
      <c r="I34">
        <f t="shared" si="8"/>
        <v>37.200000000000003</v>
      </c>
      <c r="J34">
        <f t="shared" si="9"/>
        <v>20</v>
      </c>
      <c r="K34">
        <f t="shared" si="3"/>
        <v>8</v>
      </c>
    </row>
    <row r="35" spans="2:11" x14ac:dyDescent="0.25">
      <c r="B35" s="3">
        <f t="shared" si="0"/>
        <v>-43511</v>
      </c>
      <c r="C35" s="1"/>
      <c r="D35" s="2"/>
      <c r="E35" s="2"/>
      <c r="H35">
        <f>H24</f>
        <v>6.8</v>
      </c>
      <c r="I35">
        <f>I24</f>
        <v>37.200000000000003</v>
      </c>
      <c r="J35">
        <f>J24</f>
        <v>20</v>
      </c>
      <c r="K35">
        <f t="shared" si="3"/>
        <v>8</v>
      </c>
    </row>
    <row r="36" spans="2:11" x14ac:dyDescent="0.25">
      <c r="C36" s="1"/>
      <c r="D36" s="2"/>
      <c r="E36" s="2"/>
      <c r="H36" s="2"/>
      <c r="I36" s="2"/>
    </row>
    <row r="37" spans="2:11" x14ac:dyDescent="0.25">
      <c r="C37" s="1"/>
      <c r="D37" s="2"/>
      <c r="E37" s="2"/>
      <c r="H37" s="2"/>
      <c r="I37" s="2"/>
    </row>
    <row r="38" spans="2:11" x14ac:dyDescent="0.25">
      <c r="C38" s="1"/>
      <c r="D38" s="2"/>
      <c r="H38" s="2"/>
      <c r="I38" s="2"/>
    </row>
    <row r="39" spans="2:11" x14ac:dyDescent="0.25">
      <c r="C39" s="1"/>
      <c r="D39" s="2"/>
    </row>
    <row r="40" spans="2:11" x14ac:dyDescent="0.25">
      <c r="C40" s="1"/>
      <c r="D40" s="2"/>
    </row>
    <row r="41" spans="2:11" x14ac:dyDescent="0.25">
      <c r="C41" s="1"/>
      <c r="D41" s="2"/>
    </row>
    <row r="42" spans="2:11" x14ac:dyDescent="0.25">
      <c r="C42" s="1"/>
      <c r="D42" s="2"/>
    </row>
    <row r="43" spans="2:11" x14ac:dyDescent="0.25">
      <c r="C43" s="1"/>
      <c r="D43" s="2"/>
    </row>
    <row r="44" spans="2:11" x14ac:dyDescent="0.25">
      <c r="C44" s="1"/>
      <c r="D44" s="2"/>
    </row>
    <row r="54" spans="2:2" x14ac:dyDescent="0.25">
      <c r="B54" s="4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5" sqref="B15"/>
    </sheetView>
  </sheetViews>
  <sheetFormatPr baseColWidth="10" defaultRowHeight="15" x14ac:dyDescent="0.25"/>
  <cols>
    <col min="2" max="2" width="103.7109375" bestFit="1" customWidth="1"/>
  </cols>
  <sheetData>
    <row r="1" spans="1:2" x14ac:dyDescent="0.25">
      <c r="A1" t="s">
        <v>15</v>
      </c>
      <c r="B1" t="s">
        <v>16</v>
      </c>
    </row>
    <row r="2" spans="1:2" x14ac:dyDescent="0.25">
      <c r="A2">
        <v>1</v>
      </c>
      <c r="B2" t="s">
        <v>26</v>
      </c>
    </row>
    <row r="3" spans="1:2" x14ac:dyDescent="0.25">
      <c r="B3" t="s">
        <v>35</v>
      </c>
    </row>
    <row r="4" spans="1:2" x14ac:dyDescent="0.25">
      <c r="A4">
        <v>2</v>
      </c>
      <c r="B4" t="s">
        <v>21</v>
      </c>
    </row>
    <row r="5" spans="1:2" x14ac:dyDescent="0.25">
      <c r="A5">
        <v>3</v>
      </c>
      <c r="B5" t="s">
        <v>33</v>
      </c>
    </row>
    <row r="6" spans="1:2" x14ac:dyDescent="0.25">
      <c r="A6">
        <v>4</v>
      </c>
      <c r="B6" t="s">
        <v>22</v>
      </c>
    </row>
    <row r="7" spans="1:2" x14ac:dyDescent="0.25">
      <c r="A7">
        <v>5</v>
      </c>
      <c r="B7" t="s">
        <v>23</v>
      </c>
    </row>
    <row r="8" spans="1:2" x14ac:dyDescent="0.25">
      <c r="A8">
        <v>6</v>
      </c>
      <c r="B8" t="s">
        <v>24</v>
      </c>
    </row>
    <row r="9" spans="1:2" x14ac:dyDescent="0.25">
      <c r="A9">
        <v>7</v>
      </c>
      <c r="B9" t="s">
        <v>25</v>
      </c>
    </row>
    <row r="10" spans="1:2" x14ac:dyDescent="0.25">
      <c r="A10">
        <v>8</v>
      </c>
      <c r="B10" t="s">
        <v>32</v>
      </c>
    </row>
    <row r="11" spans="1:2" x14ac:dyDescent="0.25">
      <c r="A11" s="4" t="s">
        <v>14</v>
      </c>
      <c r="B11" t="s">
        <v>34</v>
      </c>
    </row>
    <row r="12" spans="1:2" x14ac:dyDescent="0.25">
      <c r="A12">
        <v>9</v>
      </c>
      <c r="B12" t="s">
        <v>29</v>
      </c>
    </row>
    <row r="13" spans="1:2" x14ac:dyDescent="0.25">
      <c r="B13" t="s">
        <v>28</v>
      </c>
    </row>
    <row r="15" spans="1:2" x14ac:dyDescent="0.25">
      <c r="A15" t="s">
        <v>27</v>
      </c>
      <c r="B15" t="s">
        <v>37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Stütchen 2019</vt:lpstr>
      <vt:lpstr>Anleitung</vt:lpstr>
      <vt:lpstr>'Stütchen 2019'!Druckbereich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cp:lastPrinted>2019-02-10T10:53:08Z</cp:lastPrinted>
  <dcterms:created xsi:type="dcterms:W3CDTF">2018-03-16T18:39:43Z</dcterms:created>
  <dcterms:modified xsi:type="dcterms:W3CDTF">2019-02-10T10:56:15Z</dcterms:modified>
</cp:coreProperties>
</file>